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SANDRA\"/>
    </mc:Choice>
  </mc:AlternateContent>
  <xr:revisionPtr revIDLastSave="0" documentId="13_ncr:1_{8670FA37-54C7-437D-B438-D1AF854A9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Hoja1!$A$2:$CP$75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<sst xmlns="http://schemas.openxmlformats.org/spreadsheetml/2006/main" count="65" uniqueCount="45">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</sst>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0" xfId="3" applyFont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E3F94DA1-B4BE-4137-8060-F8D08760D15F}"/>
    <cellStyle name="Millares 3" xfId="3" xr:uid="{67604B3C-1900-45F0-ACDB-FAE578B822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="110" zoomScaleNormal="80" zoomScaleSheetLayoutView="110" workbookViewId="0">
      <selection activeCell="B14" sqref="B14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43" t="s">
        <v>0</v>
      </c>
      <c r="B1" s="43"/>
      <c r="C1" s="43"/>
      <c r="D1" s="43"/>
      <c r="E1" s="1"/>
      <c r="F1" s="1"/>
      <c r="G1" s="1"/>
      <c r="H1" s="1"/>
      <c r="I1" s="1"/>
      <c r="J1" s="1"/>
      <c r="K1" s="1"/>
    </row>
    <row r="2" spans="1:11 16384:16384" x14ac:dyDescent="0.25">
      <c r="A2" s="44" t="s">
        <v>43</v>
      </c>
      <c r="B2" s="45"/>
      <c r="C2" s="45"/>
      <c r="D2" s="46"/>
    </row>
    <row r="3" spans="1:11 16384:16384" x14ac:dyDescent="0.25">
      <c r="A3" s="47" t="s">
        <v>1</v>
      </c>
      <c r="B3" s="48"/>
      <c r="C3" s="48"/>
      <c r="D3" s="49"/>
    </row>
    <row r="4" spans="1:11 16384:16384" x14ac:dyDescent="0.25">
      <c r="A4" s="50" t="s">
        <v>44</v>
      </c>
      <c r="B4" s="51"/>
      <c r="C4" s="51"/>
      <c r="D4" s="52"/>
    </row>
    <row r="5" spans="1:11 16384:16384" x14ac:dyDescent="0.25">
      <c r="A5" s="53" t="s">
        <v>2</v>
      </c>
      <c r="B5" s="54"/>
      <c r="C5" s="54"/>
      <c r="D5" s="55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3414980477.25</v>
      </c>
      <c r="C8" s="18">
        <f t="shared" ref="C8:D8" si="0">SUM(C9:C11)</f>
        <v>3621716438.8299999</v>
      </c>
      <c r="D8" s="18">
        <f t="shared" si="0"/>
        <v>3615559355.5</v>
      </c>
    </row>
    <row r="9" spans="1:11 16384:16384" x14ac:dyDescent="0.25">
      <c r="A9" s="5" t="s">
        <v>8</v>
      </c>
      <c r="B9" s="17">
        <v>1698798826.3099999</v>
      </c>
      <c r="C9" s="17">
        <v>1892996976.96</v>
      </c>
      <c r="D9" s="17">
        <v>1887139338.0699999</v>
      </c>
      <c r="XFD9" s="42"/>
    </row>
    <row r="10" spans="1:11 16384:16384" x14ac:dyDescent="0.25">
      <c r="A10" s="5" t="s">
        <v>9</v>
      </c>
      <c r="B10" s="17">
        <v>1716181650.9400001</v>
      </c>
      <c r="C10" s="17">
        <v>1728719461.8699999</v>
      </c>
      <c r="D10" s="17">
        <v>1728420017.4300001</v>
      </c>
      <c r="XFD10" s="41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3414980477.25</v>
      </c>
      <c r="C13" s="18">
        <f t="shared" ref="C13:D13" si="2">C14+C15</f>
        <v>3042419677.8000002</v>
      </c>
      <c r="D13" s="18">
        <f t="shared" si="2"/>
        <v>2808545793.6900001</v>
      </c>
    </row>
    <row r="14" spans="1:11 16384:16384" x14ac:dyDescent="0.25">
      <c r="A14" s="5" t="s">
        <v>12</v>
      </c>
      <c r="B14" s="17">
        <v>1698798826.3099999</v>
      </c>
      <c r="C14" s="17">
        <v>1344949257.96</v>
      </c>
      <c r="D14" s="17">
        <v>1161961258.3900001</v>
      </c>
      <c r="XFD14" s="37"/>
    </row>
    <row r="15" spans="1:11 16384:16384" x14ac:dyDescent="0.25">
      <c r="A15" s="5" t="s">
        <v>13</v>
      </c>
      <c r="B15" s="17">
        <v>1716181650.9400001</v>
      </c>
      <c r="C15" s="17">
        <v>1697470419.8399999</v>
      </c>
      <c r="D15" s="17">
        <v>1646584535.3</v>
      </c>
      <c r="XFD15" s="36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511524529.52999997</v>
      </c>
      <c r="D17" s="18">
        <f>D18+D19</f>
        <v>510572486.15999997</v>
      </c>
      <c r="XFD17" s="38"/>
    </row>
    <row r="18" spans="1:4 16384:16384" x14ac:dyDescent="0.25">
      <c r="A18" s="5" t="s">
        <v>15</v>
      </c>
      <c r="B18" s="23">
        <v>0</v>
      </c>
      <c r="C18" s="17">
        <v>444333988.70999998</v>
      </c>
      <c r="D18" s="17">
        <v>443381945.33999997</v>
      </c>
      <c r="XFD18" s="40"/>
    </row>
    <row r="19" spans="1:4 16384:16384" x14ac:dyDescent="0.25">
      <c r="A19" s="5" t="s">
        <v>16</v>
      </c>
      <c r="B19" s="23">
        <v>0</v>
      </c>
      <c r="C19" s="17">
        <v>67190540.819999993</v>
      </c>
      <c r="D19" s="24">
        <v>67190540.819999993</v>
      </c>
      <c r="XFD19" s="39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0</v>
      </c>
      <c r="C21" s="18">
        <f>C8-C13+C17</f>
        <v>1090821290.5599997</v>
      </c>
      <c r="D21" s="18">
        <f>+D8-D13+D17</f>
        <v>1317586047.9699998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0</v>
      </c>
      <c r="C23" s="18">
        <f>C21-C11</f>
        <v>1090821290.5599997</v>
      </c>
      <c r="D23" s="18">
        <f t="shared" ref="D23" si="4">D21-D11</f>
        <v>1317586047.9699998</v>
      </c>
    </row>
    <row r="24" spans="1:4 16384:16384" x14ac:dyDescent="0.25">
      <c r="A24" s="4"/>
      <c r="B24" s="25"/>
      <c r="C24" s="25"/>
      <c r="D24" s="25"/>
    </row>
    <row r="25" spans="1:4 16384:16384" x14ac:dyDescent="0.25">
      <c r="A25" s="7" t="s">
        <v>19</v>
      </c>
      <c r="B25" s="18">
        <f>B23-B17</f>
        <v>0</v>
      </c>
      <c r="C25" s="18">
        <f>C23-C17</f>
        <v>579296761.02999973</v>
      </c>
      <c r="D25" s="18">
        <f>D23-D17</f>
        <v>807013561.80999982</v>
      </c>
    </row>
    <row r="26" spans="1:4 16384:16384" x14ac:dyDescent="0.25">
      <c r="A26" s="8"/>
      <c r="B26" s="26"/>
      <c r="C26" s="26"/>
      <c r="D26" s="26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 16384:1638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 16384:1638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 16384:1638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0</v>
      </c>
      <c r="C33" s="27">
        <f t="shared" ref="C33:D33" si="6">C25+C29</f>
        <v>579296761.02999973</v>
      </c>
      <c r="D33" s="27">
        <f t="shared" si="6"/>
        <v>807013561.80999982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1698798826.3099999</v>
      </c>
      <c r="C48" s="31">
        <f>C9</f>
        <v>1892996976.96</v>
      </c>
      <c r="D48" s="31">
        <f t="shared" ref="D48" si="10">D9</f>
        <v>1887139338.0699999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1698798826.3099999</v>
      </c>
      <c r="C53" s="28">
        <f t="shared" ref="C53:D53" si="12">C14</f>
        <v>1344949257.96</v>
      </c>
      <c r="D53" s="28">
        <f t="shared" si="12"/>
        <v>1161961258.3900001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444333988.70999998</v>
      </c>
      <c r="D55" s="28">
        <f t="shared" si="13"/>
        <v>443381945.33999997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0</v>
      </c>
      <c r="C57" s="27">
        <f>C48+C49-C53+C55</f>
        <v>992381707.71000004</v>
      </c>
      <c r="D57" s="27">
        <f t="shared" ref="D57" si="14">D48+D49-D53+D55</f>
        <v>1168560025.0199997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0</v>
      </c>
      <c r="C59" s="27">
        <f t="shared" ref="C59:D59" si="15">C57-C49</f>
        <v>992381707.71000004</v>
      </c>
      <c r="D59" s="27">
        <f t="shared" si="15"/>
        <v>1168560025.0199997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1716181650.9400001</v>
      </c>
      <c r="C63" s="34">
        <f t="shared" ref="C63:D63" si="16">C10</f>
        <v>1728719461.8699999</v>
      </c>
      <c r="D63" s="34">
        <f t="shared" si="16"/>
        <v>1728420017.4300001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1716181650.9400001</v>
      </c>
      <c r="C68" s="17">
        <f t="shared" ref="C68:D68" si="18">C15</f>
        <v>1697470419.8399999</v>
      </c>
      <c r="D68" s="17">
        <f t="shared" si="18"/>
        <v>1646584535.3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67190540.819999993</v>
      </c>
      <c r="D70" s="17">
        <f t="shared" ref="D70" si="19">D19</f>
        <v>67190540.819999993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98439582.849999964</v>
      </c>
      <c r="D72" s="18">
        <f t="shared" ref="D72" si="20">D63+D64-D68+D70</f>
        <v>149026022.95000011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98439582.849999964</v>
      </c>
      <c r="D74" s="18">
        <f t="shared" ref="D74" si="21">D72-D64</f>
        <v>149026022.95000011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2024-01-24T21:41:21Z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