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Mtro. Pokemon Fredy\Transparencia 1 2023\2.-Ley de Disciplina Financiera\"/>
    </mc:Choice>
  </mc:AlternateContent>
  <xr:revisionPtr revIDLastSave="0" documentId="13_ncr:1_{272DFDEE-6332-43F0-9B64-494B94C06079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0" i="1" l="1"/>
  <c r="E150" i="1"/>
  <c r="F150" i="1"/>
  <c r="C146" i="1"/>
  <c r="E146" i="1"/>
  <c r="F146" i="1"/>
  <c r="C133" i="1"/>
  <c r="E133" i="1"/>
  <c r="F133" i="1"/>
  <c r="G133" i="1"/>
  <c r="C123" i="1"/>
  <c r="E123" i="1"/>
  <c r="F123" i="1"/>
  <c r="C113" i="1"/>
  <c r="E113" i="1"/>
  <c r="F113" i="1"/>
  <c r="C103" i="1"/>
  <c r="E103" i="1"/>
  <c r="F103" i="1"/>
  <c r="C9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D107" i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06" i="1"/>
  <c r="G107" i="1"/>
  <c r="G128" i="1"/>
  <c r="G150" i="1" l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B10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F10" i="1"/>
  <c r="E10" i="1"/>
  <c r="C10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D62" i="1"/>
  <c r="D48" i="1"/>
  <c r="D38" i="1"/>
  <c r="D28" i="1"/>
  <c r="D18" i="1"/>
  <c r="B9" i="1"/>
  <c r="D10" i="1"/>
  <c r="G36" i="1"/>
  <c r="G28" i="1" s="1"/>
  <c r="G44" i="1"/>
  <c r="G38" i="1" s="1"/>
  <c r="G52" i="1"/>
  <c r="G48" i="1" s="1"/>
  <c r="G60" i="1"/>
  <c r="G58" i="1" s="1"/>
  <c r="G11" i="1"/>
  <c r="G10" i="1" s="1"/>
  <c r="G19" i="1"/>
  <c r="G18" i="1" s="1"/>
  <c r="C9" i="1"/>
  <c r="E9" i="1"/>
  <c r="F9" i="1"/>
  <c r="C84" i="1"/>
  <c r="E84" i="1"/>
  <c r="F84" i="1"/>
  <c r="B159" i="1" l="1"/>
  <c r="G9" i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<sst xmlns="http://schemas.openxmlformats.org/spreadsheetml/2006/main" count="163" uniqueCount="90">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</sst>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topLeftCell="A121" zoomScale="70" zoomScaleNormal="70" zoomScaleSheetLayoutView="70" workbookViewId="0">
      <selection activeCell="D13" sqref="D13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2.57031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</cols>
  <sheetData>
    <row r="1" spans="1:7 16384:16384" ht="56.25" customHeight="1" x14ac:dyDescent="0.25">
      <c r="A1" s="39" t="s">
        <v>87</v>
      </c>
      <c r="B1" s="40"/>
      <c r="C1" s="40"/>
      <c r="D1" s="40"/>
      <c r="E1" s="40"/>
      <c r="F1" s="40"/>
      <c r="G1" s="40"/>
    </row>
    <row r="2" spans="1:7 16384:16384" x14ac:dyDescent="0.25">
      <c r="A2" s="41" t="s">
        <v>88</v>
      </c>
      <c r="B2" s="41"/>
      <c r="C2" s="41"/>
      <c r="D2" s="41"/>
      <c r="E2" s="41"/>
      <c r="F2" s="41"/>
      <c r="G2" s="41"/>
    </row>
    <row r="3" spans="1:7 16384:16384" x14ac:dyDescent="0.25">
      <c r="A3" s="42" t="s">
        <v>86</v>
      </c>
      <c r="B3" s="42"/>
      <c r="C3" s="42"/>
      <c r="D3" s="42"/>
      <c r="E3" s="42"/>
      <c r="F3" s="42"/>
      <c r="G3" s="42"/>
    </row>
    <row r="4" spans="1:7 16384:16384" x14ac:dyDescent="0.25">
      <c r="A4" s="42" t="s">
        <v>85</v>
      </c>
      <c r="B4" s="42"/>
      <c r="C4" s="42"/>
      <c r="D4" s="42"/>
      <c r="E4" s="42"/>
      <c r="F4" s="42"/>
      <c r="G4" s="42"/>
    </row>
    <row r="5" spans="1:7 16384:16384" x14ac:dyDescent="0.25">
      <c r="A5" s="43" t="s">
        <v>89</v>
      </c>
      <c r="B5" s="43"/>
      <c r="C5" s="43"/>
      <c r="D5" s="43"/>
      <c r="E5" s="43"/>
      <c r="F5" s="43"/>
      <c r="G5" s="43"/>
    </row>
    <row r="6" spans="1:7 16384:16384" x14ac:dyDescent="0.25">
      <c r="A6" s="44" t="s">
        <v>84</v>
      </c>
      <c r="B6" s="44"/>
      <c r="C6" s="44"/>
      <c r="D6" s="44"/>
      <c r="E6" s="44"/>
      <c r="F6" s="44"/>
      <c r="G6" s="44"/>
    </row>
    <row r="7" spans="1:7 16384:16384" ht="15" customHeight="1" x14ac:dyDescent="0.25">
      <c r="A7" s="37" t="s">
        <v>83</v>
      </c>
      <c r="B7" s="38" t="s">
        <v>82</v>
      </c>
      <c r="C7" s="38"/>
      <c r="D7" s="38"/>
      <c r="E7" s="38"/>
      <c r="F7" s="38"/>
      <c r="G7" s="38" t="s">
        <v>81</v>
      </c>
    </row>
    <row r="8" spans="1:7 16384:16384" ht="30" x14ac:dyDescent="0.25">
      <c r="A8" s="37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38"/>
    </row>
    <row r="9" spans="1:7 16384:16384" x14ac:dyDescent="0.25">
      <c r="A9" s="17" t="s">
        <v>75</v>
      </c>
      <c r="B9" s="5">
        <f>SUM(B10,B18,B28,B38,B48,B58,B62,B71,B75)</f>
        <v>1698798826.3021998</v>
      </c>
      <c r="C9" s="5">
        <f t="shared" ref="C9:F9" si="0">SUM(C10,C18,C28,C38,C48,C58,C62,C71,C75)</f>
        <v>422478842.01770002</v>
      </c>
      <c r="D9" s="5">
        <f t="shared" si="0"/>
        <v>2121277668.3198998</v>
      </c>
      <c r="E9" s="5">
        <f t="shared" si="0"/>
        <v>516831082.89700001</v>
      </c>
      <c r="F9" s="5">
        <f t="shared" si="0"/>
        <v>396089635.36699998</v>
      </c>
      <c r="G9" s="5">
        <f>SUM(G10,G18,G28,G38,G48,G58,G62,G71,G75)</f>
        <v>1604446585.4228997</v>
      </c>
    </row>
    <row r="10" spans="1:7 16384:16384" x14ac:dyDescent="0.25">
      <c r="A10" s="12" t="s">
        <v>73</v>
      </c>
      <c r="B10" s="9">
        <f t="shared" ref="B10:G10" si="1">SUM(B11:B17)</f>
        <v>455493603.41390002</v>
      </c>
      <c r="C10" s="9">
        <f t="shared" si="1"/>
        <v>4247874.3880000003</v>
      </c>
      <c r="D10" s="9">
        <f t="shared" si="1"/>
        <v>459741477.80189997</v>
      </c>
      <c r="E10" s="9">
        <f t="shared" si="1"/>
        <v>19647289.621200003</v>
      </c>
      <c r="F10" s="9">
        <f t="shared" si="1"/>
        <v>16852227.301199999</v>
      </c>
      <c r="G10" s="9">
        <f t="shared" si="1"/>
        <v>440094188.18069994</v>
      </c>
    </row>
    <row r="11" spans="1:7 16384:16384" x14ac:dyDescent="0.25">
      <c r="A11" s="10" t="s">
        <v>72</v>
      </c>
      <c r="B11" s="13">
        <v>146415854.15000001</v>
      </c>
      <c r="C11" s="13">
        <v>-2173752.8955999999</v>
      </c>
      <c r="D11" s="9">
        <f t="shared" ref="D11:D17" si="2">+B11+C11</f>
        <v>144242101.25440001</v>
      </c>
      <c r="E11" s="13">
        <v>2119182.34</v>
      </c>
      <c r="F11" s="13">
        <v>2119182.34</v>
      </c>
      <c r="G11" s="9">
        <f t="shared" ref="G11:G17" si="3">D11-E11</f>
        <v>142122918.91440001</v>
      </c>
      <c r="XFD11" s="19"/>
    </row>
    <row r="12" spans="1:7 16384:16384" x14ac:dyDescent="0.25">
      <c r="A12" s="10" t="s">
        <v>71</v>
      </c>
      <c r="B12" s="13">
        <v>30000</v>
      </c>
      <c r="C12" s="13">
        <v>-30000</v>
      </c>
      <c r="D12" s="9">
        <f t="shared" si="2"/>
        <v>0</v>
      </c>
      <c r="E12" s="13">
        <v>0</v>
      </c>
      <c r="F12" s="13">
        <v>0</v>
      </c>
      <c r="G12" s="9">
        <f t="shared" si="3"/>
        <v>0</v>
      </c>
      <c r="XFD12" s="19"/>
    </row>
    <row r="13" spans="1:7 16384:16384" x14ac:dyDescent="0.25">
      <c r="A13" s="10" t="s">
        <v>70</v>
      </c>
      <c r="B13" s="13">
        <v>62350791.9652</v>
      </c>
      <c r="C13" s="13">
        <v>147692.86720000001</v>
      </c>
      <c r="D13" s="9">
        <f t="shared" si="2"/>
        <v>62498484.832400002</v>
      </c>
      <c r="E13" s="13">
        <v>673900.58</v>
      </c>
      <c r="F13" s="13">
        <v>641805.18999999994</v>
      </c>
      <c r="G13" s="9">
        <f t="shared" si="3"/>
        <v>61824584.252400003</v>
      </c>
      <c r="XFD13" s="19"/>
    </row>
    <row r="14" spans="1:7 16384:16384" x14ac:dyDescent="0.25">
      <c r="A14" s="10" t="s">
        <v>69</v>
      </c>
      <c r="B14" s="13">
        <v>56693542.671400003</v>
      </c>
      <c r="C14" s="13">
        <v>-502054.48800000001</v>
      </c>
      <c r="D14" s="9">
        <f t="shared" si="2"/>
        <v>56191488.183400005</v>
      </c>
      <c r="E14" s="13">
        <v>610020</v>
      </c>
      <c r="F14" s="13">
        <v>0</v>
      </c>
      <c r="G14" s="9">
        <f t="shared" si="3"/>
        <v>55581468.183400005</v>
      </c>
      <c r="XFD14" s="19"/>
    </row>
    <row r="15" spans="1:7 16384:16384" x14ac:dyDescent="0.25">
      <c r="A15" s="10" t="s">
        <v>68</v>
      </c>
      <c r="B15" s="13">
        <v>179588414.6164</v>
      </c>
      <c r="C15" s="13">
        <v>3113800.8358</v>
      </c>
      <c r="D15" s="9">
        <f t="shared" si="2"/>
        <v>182702215.4522</v>
      </c>
      <c r="E15" s="13">
        <v>13946672.711200001</v>
      </c>
      <c r="F15" s="13">
        <v>11793725.781199999</v>
      </c>
      <c r="G15" s="9">
        <f t="shared" si="3"/>
        <v>168755542.741</v>
      </c>
      <c r="XFD15" s="19"/>
    </row>
    <row r="16" spans="1:7 16384:16384" x14ac:dyDescent="0.25">
      <c r="A16" s="10" t="s">
        <v>67</v>
      </c>
      <c r="B16" s="13">
        <v>5000</v>
      </c>
      <c r="C16" s="13">
        <v>1385896.7186</v>
      </c>
      <c r="D16" s="9">
        <f t="shared" si="2"/>
        <v>1390896.7186</v>
      </c>
      <c r="E16" s="13">
        <v>0</v>
      </c>
      <c r="F16" s="13">
        <v>0</v>
      </c>
      <c r="G16" s="9">
        <f t="shared" si="3"/>
        <v>1390896.7186</v>
      </c>
      <c r="XFD16" s="19"/>
    </row>
    <row r="17" spans="1:7 16384:16384" x14ac:dyDescent="0.25">
      <c r="A17" s="10" t="s">
        <v>66</v>
      </c>
      <c r="B17" s="13">
        <v>10410000.0109</v>
      </c>
      <c r="C17" s="13">
        <v>2306291.35</v>
      </c>
      <c r="D17" s="9">
        <f t="shared" si="2"/>
        <v>12716291.3609</v>
      </c>
      <c r="E17" s="13">
        <v>2297513.9900000002</v>
      </c>
      <c r="F17" s="13">
        <v>2297513.9900000002</v>
      </c>
      <c r="G17" s="9">
        <f t="shared" si="3"/>
        <v>10418777.3709</v>
      </c>
      <c r="XFD17" s="19"/>
    </row>
    <row r="18" spans="1:7 16384:16384" x14ac:dyDescent="0.25">
      <c r="A18" s="12" t="s">
        <v>65</v>
      </c>
      <c r="B18" s="13">
        <f>SUM(B19:B27)</f>
        <v>29860235.171</v>
      </c>
      <c r="C18" s="13">
        <f t="shared" ref="C18:F18" si="4">SUM(C19:C27)</f>
        <v>50753097.137599997</v>
      </c>
      <c r="D18" s="13">
        <f>SUM(D19:D27)</f>
        <v>80613332.308599994</v>
      </c>
      <c r="E18" s="13">
        <f t="shared" si="4"/>
        <v>27575358.7839</v>
      </c>
      <c r="F18" s="13">
        <f t="shared" si="4"/>
        <v>22477493.8847</v>
      </c>
      <c r="G18" s="13">
        <f>SUM(G19:G27)</f>
        <v>53037973.524700001</v>
      </c>
    </row>
    <row r="19" spans="1:7 16384:16384" x14ac:dyDescent="0.25">
      <c r="A19" s="10" t="s">
        <v>64</v>
      </c>
      <c r="B19" s="13">
        <v>13790447.329</v>
      </c>
      <c r="C19" s="13">
        <v>24314656.2291</v>
      </c>
      <c r="D19" s="9">
        <f t="shared" ref="D19:D27" si="5">+B19+C19</f>
        <v>38105103.5581</v>
      </c>
      <c r="E19" s="13">
        <v>7858325.6908</v>
      </c>
      <c r="F19" s="13">
        <v>7750572.9195999997</v>
      </c>
      <c r="G19" s="9">
        <f t="shared" ref="G19:G27" si="6">D19-E19</f>
        <v>30246777.8673</v>
      </c>
      <c r="XFD19" s="20"/>
    </row>
    <row r="20" spans="1:7 16384:16384" x14ac:dyDescent="0.25">
      <c r="A20" s="10" t="s">
        <v>63</v>
      </c>
      <c r="B20" s="13">
        <v>33042.5</v>
      </c>
      <c r="C20" s="13">
        <v>498480</v>
      </c>
      <c r="D20" s="9">
        <f t="shared" si="5"/>
        <v>531522.5</v>
      </c>
      <c r="E20" s="13">
        <v>67028.479999999996</v>
      </c>
      <c r="F20" s="13">
        <v>67028.479999999996</v>
      </c>
      <c r="G20" s="9">
        <f t="shared" si="6"/>
        <v>464494.02</v>
      </c>
      <c r="XFD20" s="20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  <c r="XFD21" s="20"/>
    </row>
    <row r="22" spans="1:7 16384:16384" x14ac:dyDescent="0.25">
      <c r="A22" s="10" t="s">
        <v>61</v>
      </c>
      <c r="B22" s="13">
        <v>3194708.93</v>
      </c>
      <c r="C22" s="13">
        <v>8820622.3878000006</v>
      </c>
      <c r="D22" s="9">
        <f t="shared" si="5"/>
        <v>12015331.3178</v>
      </c>
      <c r="E22" s="13">
        <v>7330524.6039000005</v>
      </c>
      <c r="F22" s="13">
        <v>2349182.0759000001</v>
      </c>
      <c r="G22" s="9">
        <f t="shared" si="6"/>
        <v>4684806.7138999999</v>
      </c>
      <c r="XFD22" s="20"/>
    </row>
    <row r="23" spans="1:7 16384:16384" x14ac:dyDescent="0.25">
      <c r="A23" s="10" t="s">
        <v>60</v>
      </c>
      <c r="B23" s="13">
        <v>43306.59</v>
      </c>
      <c r="C23" s="13">
        <v>5036328.2801000001</v>
      </c>
      <c r="D23" s="9">
        <f t="shared" si="5"/>
        <v>5079634.8700999999</v>
      </c>
      <c r="E23" s="13">
        <v>31045.08</v>
      </c>
      <c r="F23" s="13">
        <v>31045.08</v>
      </c>
      <c r="G23" s="9">
        <f t="shared" si="6"/>
        <v>5048589.7900999999</v>
      </c>
      <c r="XFD23" s="20"/>
    </row>
    <row r="24" spans="1:7 16384:16384" x14ac:dyDescent="0.25">
      <c r="A24" s="10" t="s">
        <v>59</v>
      </c>
      <c r="B24" s="13">
        <v>8237635.7800000003</v>
      </c>
      <c r="C24" s="13">
        <v>-7001568.1699999999</v>
      </c>
      <c r="D24" s="9">
        <f t="shared" si="5"/>
        <v>1236067.6100000003</v>
      </c>
      <c r="E24" s="13">
        <v>283289.73</v>
      </c>
      <c r="F24" s="13">
        <v>283289.73</v>
      </c>
      <c r="G24" s="9">
        <f t="shared" si="6"/>
        <v>952777.88000000035</v>
      </c>
      <c r="XFD24" s="20"/>
    </row>
    <row r="25" spans="1:7 16384:16384" x14ac:dyDescent="0.25">
      <c r="A25" s="10" t="s">
        <v>58</v>
      </c>
      <c r="B25" s="13">
        <v>3705884.9019999998</v>
      </c>
      <c r="C25" s="13">
        <v>5024127.6140000001</v>
      </c>
      <c r="D25" s="9">
        <f t="shared" si="5"/>
        <v>8730012.5159999989</v>
      </c>
      <c r="E25" s="13">
        <v>1658780.1528</v>
      </c>
      <c r="F25" s="13">
        <v>1658780.1528</v>
      </c>
      <c r="G25" s="9">
        <f t="shared" si="6"/>
        <v>7071232.3631999986</v>
      </c>
      <c r="XFD25" s="20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  <c r="XFD26" s="20"/>
    </row>
    <row r="27" spans="1:7 16384:16384" x14ac:dyDescent="0.25">
      <c r="A27" s="10" t="s">
        <v>56</v>
      </c>
      <c r="B27" s="13">
        <v>855209.14</v>
      </c>
      <c r="C27" s="13">
        <v>14060450.796599999</v>
      </c>
      <c r="D27" s="9">
        <f t="shared" si="5"/>
        <v>14915659.9366</v>
      </c>
      <c r="E27" s="13">
        <v>10346365.046399999</v>
      </c>
      <c r="F27" s="13">
        <v>10337595.4464</v>
      </c>
      <c r="G27" s="9">
        <f t="shared" si="6"/>
        <v>4569294.8902000003</v>
      </c>
      <c r="XFD27" s="20"/>
    </row>
    <row r="28" spans="1:7 16384:16384" x14ac:dyDescent="0.25">
      <c r="A28" s="12" t="s">
        <v>55</v>
      </c>
      <c r="B28" s="9">
        <f t="shared" ref="B28:G28" si="7">SUM(B29:B37)</f>
        <v>300187189.27939999</v>
      </c>
      <c r="C28" s="9">
        <f t="shared" si="7"/>
        <v>132976308.23300001</v>
      </c>
      <c r="D28" s="9">
        <f t="shared" si="7"/>
        <v>433163497.51239997</v>
      </c>
      <c r="E28" s="9">
        <f t="shared" si="7"/>
        <v>85948345.236699998</v>
      </c>
      <c r="F28" s="9">
        <f t="shared" si="7"/>
        <v>82248193.006699994</v>
      </c>
      <c r="G28" s="9">
        <f t="shared" si="7"/>
        <v>347215152.27569997</v>
      </c>
    </row>
    <row r="29" spans="1:7 16384:16384" x14ac:dyDescent="0.25">
      <c r="A29" s="10" t="s">
        <v>54</v>
      </c>
      <c r="B29" s="13">
        <v>18949129.723700002</v>
      </c>
      <c r="C29" s="13">
        <v>-2008107.6632999999</v>
      </c>
      <c r="D29" s="9">
        <f t="shared" ref="D29:D37" si="8">+B29+C29</f>
        <v>16941022.060400002</v>
      </c>
      <c r="E29" s="13">
        <v>3326766.3220000002</v>
      </c>
      <c r="F29" s="13">
        <v>3323936.352</v>
      </c>
      <c r="G29" s="9">
        <f t="shared" ref="G29:G37" si="9">D29-E29</f>
        <v>13614255.738400001</v>
      </c>
      <c r="XFD29" s="21"/>
    </row>
    <row r="30" spans="1:7 16384:16384" x14ac:dyDescent="0.25">
      <c r="A30" s="10" t="s">
        <v>53</v>
      </c>
      <c r="B30" s="13">
        <v>19847826.82</v>
      </c>
      <c r="C30" s="13">
        <v>17068935.644000001</v>
      </c>
      <c r="D30" s="9">
        <f t="shared" si="8"/>
        <v>36916762.464000002</v>
      </c>
      <c r="E30" s="13">
        <v>471346.32400000002</v>
      </c>
      <c r="F30" s="13">
        <v>469505.03399999999</v>
      </c>
      <c r="G30" s="9">
        <f t="shared" si="9"/>
        <v>36445416.140000001</v>
      </c>
      <c r="XFD30" s="21"/>
    </row>
    <row r="31" spans="1:7 16384:16384" x14ac:dyDescent="0.25">
      <c r="A31" s="10" t="s">
        <v>52</v>
      </c>
      <c r="B31" s="13">
        <v>61439750.740000002</v>
      </c>
      <c r="C31" s="13">
        <v>29450678.355999999</v>
      </c>
      <c r="D31" s="9">
        <f t="shared" si="8"/>
        <v>90890429.096000001</v>
      </c>
      <c r="E31" s="13">
        <v>27724617.800000001</v>
      </c>
      <c r="F31" s="13">
        <v>27370006.329999998</v>
      </c>
      <c r="G31" s="9">
        <f t="shared" si="9"/>
        <v>63165811.296000004</v>
      </c>
      <c r="XFD31" s="21"/>
    </row>
    <row r="32" spans="1:7 16384:16384" x14ac:dyDescent="0.25">
      <c r="A32" s="10" t="s">
        <v>51</v>
      </c>
      <c r="B32" s="13">
        <v>2210280.2000000002</v>
      </c>
      <c r="C32" s="13">
        <v>2833384.96</v>
      </c>
      <c r="D32" s="9">
        <f t="shared" si="8"/>
        <v>5043665.16</v>
      </c>
      <c r="E32" s="13">
        <v>353906.97</v>
      </c>
      <c r="F32" s="13">
        <v>353906.97</v>
      </c>
      <c r="G32" s="9">
        <f t="shared" si="9"/>
        <v>4689758.1900000004</v>
      </c>
      <c r="XFD32" s="21"/>
    </row>
    <row r="33" spans="1:7 16384:16384" x14ac:dyDescent="0.25">
      <c r="A33" s="10" t="s">
        <v>50</v>
      </c>
      <c r="B33" s="13">
        <v>5701809.4400000004</v>
      </c>
      <c r="C33" s="13">
        <v>35527903.048</v>
      </c>
      <c r="D33" s="9">
        <f t="shared" si="8"/>
        <v>41229712.487999998</v>
      </c>
      <c r="E33" s="13">
        <v>19625536.9692</v>
      </c>
      <c r="F33" s="13">
        <v>19480826.9692</v>
      </c>
      <c r="G33" s="9">
        <f t="shared" si="9"/>
        <v>21604175.518799998</v>
      </c>
      <c r="XFD33" s="21"/>
    </row>
    <row r="34" spans="1:7 16384:16384" x14ac:dyDescent="0.25">
      <c r="A34" s="10" t="s">
        <v>49</v>
      </c>
      <c r="B34" s="13">
        <v>2362760.33</v>
      </c>
      <c r="C34" s="13">
        <v>2982669.81</v>
      </c>
      <c r="D34" s="9">
        <f t="shared" si="8"/>
        <v>5345430.1400000006</v>
      </c>
      <c r="E34" s="13">
        <v>96334</v>
      </c>
      <c r="F34" s="13">
        <v>96334</v>
      </c>
      <c r="G34" s="9">
        <f t="shared" si="9"/>
        <v>5249096.1400000006</v>
      </c>
      <c r="XFD34" s="21"/>
    </row>
    <row r="35" spans="1:7 16384:16384" x14ac:dyDescent="0.25">
      <c r="A35" s="10" t="s">
        <v>48</v>
      </c>
      <c r="B35" s="13">
        <v>4024461.79</v>
      </c>
      <c r="C35" s="13">
        <v>8547926.4100000001</v>
      </c>
      <c r="D35" s="9">
        <f t="shared" si="8"/>
        <v>12572388.199999999</v>
      </c>
      <c r="E35" s="13">
        <v>389263.15179999999</v>
      </c>
      <c r="F35" s="13">
        <v>341653.15179999999</v>
      </c>
      <c r="G35" s="9">
        <f t="shared" si="9"/>
        <v>12183125.0482</v>
      </c>
      <c r="XFD35" s="21"/>
    </row>
    <row r="36" spans="1:7 16384:16384" x14ac:dyDescent="0.25">
      <c r="A36" s="10" t="s">
        <v>47</v>
      </c>
      <c r="B36" s="13">
        <v>10636352.65</v>
      </c>
      <c r="C36" s="13">
        <v>4032575.67</v>
      </c>
      <c r="D36" s="9">
        <f t="shared" si="8"/>
        <v>14668928.32</v>
      </c>
      <c r="E36" s="13">
        <v>578493.03969999996</v>
      </c>
      <c r="F36" s="13">
        <v>551860.24970000004</v>
      </c>
      <c r="G36" s="9">
        <f t="shared" si="9"/>
        <v>14090435.280300001</v>
      </c>
      <c r="XFD36" s="21"/>
    </row>
    <row r="37" spans="1:7 16384:16384" x14ac:dyDescent="0.25">
      <c r="A37" s="10" t="s">
        <v>46</v>
      </c>
      <c r="B37" s="13">
        <v>175014817.58570001</v>
      </c>
      <c r="C37" s="13">
        <v>34540341.998300001</v>
      </c>
      <c r="D37" s="9">
        <f t="shared" si="8"/>
        <v>209555159.58399999</v>
      </c>
      <c r="E37" s="13">
        <v>33382080.66</v>
      </c>
      <c r="F37" s="13">
        <v>30260163.949999999</v>
      </c>
      <c r="G37" s="9">
        <f t="shared" si="9"/>
        <v>176173078.92399999</v>
      </c>
      <c r="XFD37" s="21"/>
    </row>
    <row r="38" spans="1:7 16384:16384" x14ac:dyDescent="0.25">
      <c r="A38" s="12" t="s">
        <v>45</v>
      </c>
      <c r="B38" s="9">
        <f t="shared" ref="B38:G38" si="10">SUM(B39:B47)</f>
        <v>170458851.92899999</v>
      </c>
      <c r="C38" s="9">
        <f t="shared" si="10"/>
        <v>1574439.5344</v>
      </c>
      <c r="D38" s="9">
        <f t="shared" si="10"/>
        <v>172033291.46339998</v>
      </c>
      <c r="E38" s="9">
        <f t="shared" si="10"/>
        <v>40671844.818400003</v>
      </c>
      <c r="F38" s="9">
        <f t="shared" si="10"/>
        <v>27926696.43</v>
      </c>
      <c r="G38" s="9">
        <f t="shared" si="10"/>
        <v>131361446.645</v>
      </c>
    </row>
    <row r="39" spans="1:7 16384:16384" x14ac:dyDescent="0.25">
      <c r="A39" s="10" t="s">
        <v>44</v>
      </c>
      <c r="B39" s="13">
        <v>156041319.92899999</v>
      </c>
      <c r="C39" s="13">
        <v>485841.05009999999</v>
      </c>
      <c r="D39" s="9">
        <f t="shared" ref="D39:D47" si="11">+B39+C39</f>
        <v>156527160.97909999</v>
      </c>
      <c r="E39" s="13">
        <v>38120676.818400003</v>
      </c>
      <c r="F39" s="13">
        <v>25429128.43</v>
      </c>
      <c r="G39" s="9">
        <f t="shared" ref="G39:G47" si="12">D39-E39</f>
        <v>118406484.16069999</v>
      </c>
      <c r="XFD39" s="22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3">
        <v>0</v>
      </c>
      <c r="F40" s="13">
        <v>0</v>
      </c>
      <c r="G40" s="9">
        <f t="shared" si="12"/>
        <v>0</v>
      </c>
      <c r="XFD40" s="22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3">
        <v>0</v>
      </c>
      <c r="F41" s="13">
        <v>0</v>
      </c>
      <c r="G41" s="9">
        <f t="shared" si="12"/>
        <v>0</v>
      </c>
      <c r="XFD41" s="22"/>
    </row>
    <row r="42" spans="1:7 16384:16384" x14ac:dyDescent="0.25">
      <c r="A42" s="10" t="s">
        <v>41</v>
      </c>
      <c r="B42" s="13">
        <v>2792124</v>
      </c>
      <c r="C42" s="13">
        <v>1079030</v>
      </c>
      <c r="D42" s="9">
        <f t="shared" si="11"/>
        <v>3871154</v>
      </c>
      <c r="E42" s="13">
        <v>613600</v>
      </c>
      <c r="F42" s="13">
        <v>560000</v>
      </c>
      <c r="G42" s="9">
        <f t="shared" si="12"/>
        <v>3257554</v>
      </c>
      <c r="XFD42" s="22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3">
        <v>0</v>
      </c>
      <c r="F43" s="13">
        <v>0</v>
      </c>
      <c r="G43" s="9">
        <f t="shared" si="12"/>
        <v>0</v>
      </c>
      <c r="XFD43" s="22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3">
        <v>0</v>
      </c>
      <c r="F44" s="13">
        <v>0</v>
      </c>
      <c r="G44" s="9">
        <f t="shared" si="12"/>
        <v>0</v>
      </c>
      <c r="XFD44" s="22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3">
        <v>0</v>
      </c>
      <c r="F45" s="13">
        <v>0</v>
      </c>
      <c r="G45" s="9">
        <f t="shared" si="12"/>
        <v>0</v>
      </c>
      <c r="XFD45" s="22"/>
    </row>
    <row r="46" spans="1:7 16384:16384" x14ac:dyDescent="0.25">
      <c r="A46" s="10" t="s">
        <v>37</v>
      </c>
      <c r="B46" s="13">
        <v>11625408</v>
      </c>
      <c r="C46" s="13">
        <v>9568.4843000000001</v>
      </c>
      <c r="D46" s="9">
        <f t="shared" si="11"/>
        <v>11634976.484300001</v>
      </c>
      <c r="E46" s="13">
        <v>1937568</v>
      </c>
      <c r="F46" s="13">
        <v>1937568</v>
      </c>
      <c r="G46" s="9">
        <f t="shared" si="12"/>
        <v>9697408.4843000006</v>
      </c>
      <c r="XFD46" s="22"/>
    </row>
    <row r="47" spans="1:7 16384:16384" x14ac:dyDescent="0.25">
      <c r="A47" s="10" t="s">
        <v>36</v>
      </c>
      <c r="B47" s="13">
        <v>0</v>
      </c>
      <c r="C47" s="13">
        <v>0</v>
      </c>
      <c r="D47" s="9">
        <f t="shared" si="11"/>
        <v>0</v>
      </c>
      <c r="E47" s="13">
        <v>0</v>
      </c>
      <c r="F47" s="13">
        <v>0</v>
      </c>
      <c r="G47" s="9">
        <f t="shared" si="12"/>
        <v>0</v>
      </c>
      <c r="XFD47" s="22"/>
    </row>
    <row r="48" spans="1:7 16384:16384" x14ac:dyDescent="0.25">
      <c r="A48" s="12" t="s">
        <v>35</v>
      </c>
      <c r="B48" s="9">
        <f t="shared" ref="B48:G48" si="13">SUM(B49:B57)</f>
        <v>148117878.5501</v>
      </c>
      <c r="C48" s="9">
        <f t="shared" si="13"/>
        <v>194180118.43340001</v>
      </c>
      <c r="D48" s="9">
        <f t="shared" si="13"/>
        <v>342297996.9835</v>
      </c>
      <c r="E48" s="9">
        <f t="shared" si="13"/>
        <v>239107155.70679998</v>
      </c>
      <c r="F48" s="9">
        <f t="shared" si="13"/>
        <v>153358130.83440003</v>
      </c>
      <c r="G48" s="9">
        <f t="shared" si="13"/>
        <v>103190841.27669998</v>
      </c>
    </row>
    <row r="49" spans="1:7 16384:16384" x14ac:dyDescent="0.25">
      <c r="A49" s="10" t="s">
        <v>34</v>
      </c>
      <c r="B49" s="13">
        <v>78738926.990099996</v>
      </c>
      <c r="C49" s="13">
        <v>108847808.9958</v>
      </c>
      <c r="D49" s="9">
        <f t="shared" ref="D49:D57" si="14">+B49+C49</f>
        <v>187586735.98589998</v>
      </c>
      <c r="E49" s="13">
        <v>160622741.88600001</v>
      </c>
      <c r="F49" s="13">
        <v>81209353.4516</v>
      </c>
      <c r="G49" s="9">
        <f t="shared" ref="G49:G57" si="15">D49-E49</f>
        <v>26963994.099899977</v>
      </c>
      <c r="XFD49" s="23"/>
    </row>
    <row r="50" spans="1:7 16384:16384" x14ac:dyDescent="0.25">
      <c r="A50" s="10" t="s">
        <v>33</v>
      </c>
      <c r="B50" s="13">
        <v>18544397.050000001</v>
      </c>
      <c r="C50" s="13">
        <v>31584348.7848</v>
      </c>
      <c r="D50" s="9">
        <f t="shared" si="14"/>
        <v>50128745.834800005</v>
      </c>
      <c r="E50" s="13">
        <v>40507541.594800003</v>
      </c>
      <c r="F50" s="13">
        <v>34385417.691600002</v>
      </c>
      <c r="G50" s="9">
        <f t="shared" si="15"/>
        <v>9621204.2400000021</v>
      </c>
      <c r="XFD50" s="23"/>
    </row>
    <row r="51" spans="1:7 16384:16384" x14ac:dyDescent="0.25">
      <c r="A51" s="10" t="s">
        <v>32</v>
      </c>
      <c r="B51" s="13">
        <v>21374685.52</v>
      </c>
      <c r="C51" s="13">
        <v>-691.36</v>
      </c>
      <c r="D51" s="9">
        <f t="shared" si="14"/>
        <v>21373994.16</v>
      </c>
      <c r="E51" s="13">
        <v>79385.759999999995</v>
      </c>
      <c r="F51" s="13">
        <v>79385.759999999995</v>
      </c>
      <c r="G51" s="9">
        <f t="shared" si="15"/>
        <v>21294608.399999999</v>
      </c>
      <c r="XFD51" s="23"/>
    </row>
    <row r="52" spans="1:7 16384:16384" x14ac:dyDescent="0.25">
      <c r="A52" s="10" t="s">
        <v>31</v>
      </c>
      <c r="B52" s="13">
        <v>57000</v>
      </c>
      <c r="C52" s="13">
        <v>15175036</v>
      </c>
      <c r="D52" s="9">
        <f t="shared" si="14"/>
        <v>15232036</v>
      </c>
      <c r="E52" s="13">
        <v>28536</v>
      </c>
      <c r="F52" s="13">
        <v>28536</v>
      </c>
      <c r="G52" s="9">
        <f t="shared" si="15"/>
        <v>15203500</v>
      </c>
      <c r="XFD52" s="23"/>
    </row>
    <row r="53" spans="1:7 16384:16384" x14ac:dyDescent="0.25">
      <c r="A53" s="10" t="s">
        <v>30</v>
      </c>
      <c r="B53" s="13">
        <v>0</v>
      </c>
      <c r="C53" s="13">
        <v>0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23"/>
    </row>
    <row r="54" spans="1:7 16384:16384" x14ac:dyDescent="0.25">
      <c r="A54" s="10" t="s">
        <v>29</v>
      </c>
      <c r="B54" s="13">
        <v>22726798.18</v>
      </c>
      <c r="C54" s="13">
        <v>43218019.772799999</v>
      </c>
      <c r="D54" s="9">
        <f t="shared" si="14"/>
        <v>65944817.952799998</v>
      </c>
      <c r="E54" s="13">
        <v>37674239.806000002</v>
      </c>
      <c r="F54" s="13">
        <v>37460727.271200001</v>
      </c>
      <c r="G54" s="9">
        <f t="shared" si="15"/>
        <v>28270578.146799996</v>
      </c>
      <c r="XFD54" s="23"/>
    </row>
    <row r="55" spans="1:7 16384:16384" x14ac:dyDescent="0.25">
      <c r="A55" s="10" t="s">
        <v>28</v>
      </c>
      <c r="B55" s="13">
        <v>0</v>
      </c>
      <c r="C55" s="13">
        <v>313472</v>
      </c>
      <c r="D55" s="9">
        <f t="shared" si="14"/>
        <v>313472</v>
      </c>
      <c r="E55" s="13">
        <v>0</v>
      </c>
      <c r="F55" s="13">
        <v>0</v>
      </c>
      <c r="G55" s="9">
        <f t="shared" si="15"/>
        <v>313472</v>
      </c>
      <c r="XFD55" s="23"/>
    </row>
    <row r="56" spans="1:7 16384:16384" x14ac:dyDescent="0.25">
      <c r="A56" s="10" t="s">
        <v>27</v>
      </c>
      <c r="B56" s="13">
        <v>12274</v>
      </c>
      <c r="C56" s="13">
        <v>-12274</v>
      </c>
      <c r="D56" s="9">
        <f t="shared" si="14"/>
        <v>0</v>
      </c>
      <c r="E56" s="13">
        <v>0</v>
      </c>
      <c r="F56" s="13">
        <v>0</v>
      </c>
      <c r="G56" s="9">
        <f t="shared" si="15"/>
        <v>0</v>
      </c>
      <c r="XFD56" s="23"/>
    </row>
    <row r="57" spans="1:7 16384:16384" x14ac:dyDescent="0.25">
      <c r="A57" s="10" t="s">
        <v>26</v>
      </c>
      <c r="B57" s="13">
        <v>6663796.8099999996</v>
      </c>
      <c r="C57" s="13">
        <v>-4945601.76</v>
      </c>
      <c r="D57" s="9">
        <f t="shared" si="14"/>
        <v>1718195.0499999998</v>
      </c>
      <c r="E57" s="13">
        <v>194710.66</v>
      </c>
      <c r="F57" s="13">
        <v>194710.66</v>
      </c>
      <c r="G57" s="9">
        <f t="shared" si="15"/>
        <v>1523484.39</v>
      </c>
      <c r="XFD57" s="23"/>
    </row>
    <row r="58" spans="1:7 16384:16384" x14ac:dyDescent="0.25">
      <c r="A58" s="12" t="s">
        <v>25</v>
      </c>
      <c r="B58" s="9">
        <f t="shared" ref="B58:G58" si="16">SUM(B59:B61)</f>
        <v>594681067.95879996</v>
      </c>
      <c r="C58" s="9">
        <f t="shared" si="16"/>
        <v>38747004.291299999</v>
      </c>
      <c r="D58" s="9">
        <f t="shared" si="16"/>
        <v>633428072.2500999</v>
      </c>
      <c r="E58" s="9">
        <f t="shared" si="16"/>
        <v>103881088.73</v>
      </c>
      <c r="F58" s="9">
        <f t="shared" si="16"/>
        <v>93226893.909999996</v>
      </c>
      <c r="G58" s="9">
        <f t="shared" si="16"/>
        <v>529546983.52009988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13">
        <v>0</v>
      </c>
      <c r="F59" s="13">
        <v>0</v>
      </c>
      <c r="G59" s="9">
        <f>D59-E59</f>
        <v>0</v>
      </c>
      <c r="XFD59" s="24"/>
    </row>
    <row r="60" spans="1:7 16384:16384" x14ac:dyDescent="0.25">
      <c r="A60" s="10" t="s">
        <v>23</v>
      </c>
      <c r="B60" s="13">
        <v>594681067.95879996</v>
      </c>
      <c r="C60" s="13">
        <v>38747004.291299999</v>
      </c>
      <c r="D60" s="9">
        <f>+B60+C60</f>
        <v>633428072.2500999</v>
      </c>
      <c r="E60" s="13">
        <v>103881088.73</v>
      </c>
      <c r="F60" s="13">
        <v>93226893.909999996</v>
      </c>
      <c r="G60" s="9">
        <f>D60-E60</f>
        <v>529546983.52009988</v>
      </c>
      <c r="XFD60" s="24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13">
        <v>0</v>
      </c>
      <c r="F61" s="13">
        <v>0</v>
      </c>
      <c r="G61" s="9">
        <f>D61-E61</f>
        <v>0</v>
      </c>
      <c r="XFD61" s="24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25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25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25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25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25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25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25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26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26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26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7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7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7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7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7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7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7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1716181650.9445999</v>
      </c>
      <c r="C84" s="5">
        <f t="shared" ref="C84:F84" si="22">SUM(C85,C93,C103,C113,C123,C133,C137,C146,C150)</f>
        <v>69197175.121900007</v>
      </c>
      <c r="D84" s="5">
        <f t="shared" si="22"/>
        <v>1785378826.0665002</v>
      </c>
      <c r="E84" s="5">
        <f t="shared" si="22"/>
        <v>419203905.01780003</v>
      </c>
      <c r="F84" s="5">
        <f t="shared" si="22"/>
        <v>400286567.63699996</v>
      </c>
      <c r="G84" s="5">
        <f>SUM(G85,G93,G103,G113,G123,G133,G137,G146,G150)</f>
        <v>1366174921.0487001</v>
      </c>
    </row>
    <row r="85" spans="1:16384" x14ac:dyDescent="0.25">
      <c r="A85" s="12" t="s">
        <v>73</v>
      </c>
      <c r="B85" s="9">
        <f>SUM(B86:B92)</f>
        <v>1335552040.595</v>
      </c>
      <c r="C85" s="9">
        <f t="shared" ref="C85:BN85" si="23">SUM(C86:C92)</f>
        <v>19009197.460000001</v>
      </c>
      <c r="D85" s="9">
        <f t="shared" si="23"/>
        <v>1354561238.0550001</v>
      </c>
      <c r="E85" s="9">
        <f t="shared" si="23"/>
        <v>349309178.29519999</v>
      </c>
      <c r="F85" s="9">
        <f t="shared" si="23"/>
        <v>334198904.69519997</v>
      </c>
      <c r="G85" s="9">
        <f t="shared" si="23"/>
        <v>1005252059.7598001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631674429.51960003</v>
      </c>
      <c r="C86" s="14">
        <v>7857016.1986999996</v>
      </c>
      <c r="D86" s="9">
        <f t="shared" ref="D86:D149" si="279">B86+C86</f>
        <v>639531445.71829998</v>
      </c>
      <c r="E86" s="14">
        <v>189824459.05000001</v>
      </c>
      <c r="F86" s="14">
        <v>189824459.05000001</v>
      </c>
      <c r="G86" s="9">
        <f>D86-E86</f>
        <v>449706986.66829997</v>
      </c>
      <c r="XFD86" s="28"/>
    </row>
    <row r="87" spans="1:16384" x14ac:dyDescent="0.25">
      <c r="A87" s="10" t="s">
        <v>71</v>
      </c>
      <c r="B87" s="14">
        <v>0</v>
      </c>
      <c r="C87" s="14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28"/>
    </row>
    <row r="88" spans="1:16384" x14ac:dyDescent="0.25">
      <c r="A88" s="10" t="s">
        <v>70</v>
      </c>
      <c r="B88" s="14">
        <v>361975896.15009999</v>
      </c>
      <c r="C88" s="14">
        <v>-9802785.2683000006</v>
      </c>
      <c r="D88" s="9">
        <f t="shared" si="279"/>
        <v>352173110.8818</v>
      </c>
      <c r="E88" s="14">
        <v>45363406.68</v>
      </c>
      <c r="F88" s="14">
        <v>45363406.68</v>
      </c>
      <c r="G88" s="9">
        <f t="shared" si="280"/>
        <v>306809704.20179999</v>
      </c>
      <c r="XFD88" s="28"/>
    </row>
    <row r="89" spans="1:16384" x14ac:dyDescent="0.25">
      <c r="A89" s="10" t="s">
        <v>69</v>
      </c>
      <c r="B89" s="14">
        <v>210912774.98500001</v>
      </c>
      <c r="C89" s="14">
        <v>7109651.9230000004</v>
      </c>
      <c r="D89" s="9">
        <f t="shared" si="279"/>
        <v>218022426.90800002</v>
      </c>
      <c r="E89" s="14">
        <v>64699630.609999999</v>
      </c>
      <c r="F89" s="14">
        <v>49589357.009999998</v>
      </c>
      <c r="G89" s="9">
        <f t="shared" si="280"/>
        <v>153322796.29800004</v>
      </c>
      <c r="XFD89" s="28"/>
    </row>
    <row r="90" spans="1:16384" x14ac:dyDescent="0.25">
      <c r="A90" s="10" t="s">
        <v>68</v>
      </c>
      <c r="B90" s="14">
        <v>52824599.032399997</v>
      </c>
      <c r="C90" s="14">
        <v>-358809.46340000001</v>
      </c>
      <c r="D90" s="9">
        <f t="shared" si="279"/>
        <v>52465789.568999998</v>
      </c>
      <c r="E90" s="14">
        <v>30416729.235199999</v>
      </c>
      <c r="F90" s="14">
        <v>30416729.235199999</v>
      </c>
      <c r="G90" s="9">
        <f t="shared" si="280"/>
        <v>22049060.333799999</v>
      </c>
      <c r="XFD90" s="28"/>
    </row>
    <row r="91" spans="1:16384" x14ac:dyDescent="0.25">
      <c r="A91" s="10" t="s">
        <v>67</v>
      </c>
      <c r="B91" s="14">
        <v>20239346.890000001</v>
      </c>
      <c r="C91" s="14">
        <v>-4805073.3899999997</v>
      </c>
      <c r="D91" s="9">
        <f t="shared" si="279"/>
        <v>15434273.5</v>
      </c>
      <c r="E91" s="14">
        <v>0</v>
      </c>
      <c r="F91" s="14">
        <v>0</v>
      </c>
      <c r="G91" s="9">
        <f t="shared" si="280"/>
        <v>15434273.5</v>
      </c>
      <c r="XFD91" s="28"/>
    </row>
    <row r="92" spans="1:16384" x14ac:dyDescent="0.25">
      <c r="A92" s="10" t="s">
        <v>66</v>
      </c>
      <c r="B92" s="14">
        <v>57924994.017899998</v>
      </c>
      <c r="C92" s="14">
        <v>19009197.460000001</v>
      </c>
      <c r="D92" s="9">
        <f t="shared" si="279"/>
        <v>76934191.477899998</v>
      </c>
      <c r="E92" s="14">
        <v>19004952.719999999</v>
      </c>
      <c r="F92" s="14">
        <v>19004952.719999999</v>
      </c>
      <c r="G92" s="9">
        <f t="shared" si="280"/>
        <v>57929238.7579</v>
      </c>
      <c r="XFD92" s="28"/>
    </row>
    <row r="93" spans="1:16384" x14ac:dyDescent="0.25">
      <c r="A93" s="12" t="s">
        <v>65</v>
      </c>
      <c r="B93" s="9">
        <f>SUM(B94:B102)</f>
        <v>103223294.8708</v>
      </c>
      <c r="C93" s="9">
        <f t="shared" ref="C93:G93" si="281">SUM(C94:C102)</f>
        <v>-7727172.1146</v>
      </c>
      <c r="D93" s="9">
        <f t="shared" si="281"/>
        <v>95496122.756200001</v>
      </c>
      <c r="E93" s="9">
        <f t="shared" si="281"/>
        <v>30767124.0407</v>
      </c>
      <c r="F93" s="9">
        <f t="shared" si="281"/>
        <v>30670790.279900003</v>
      </c>
      <c r="G93" s="9">
        <f t="shared" si="281"/>
        <v>64728998.715499997</v>
      </c>
    </row>
    <row r="94" spans="1:16384" x14ac:dyDescent="0.25">
      <c r="A94" s="10" t="s">
        <v>64</v>
      </c>
      <c r="B94" s="14">
        <v>42252214.570900001</v>
      </c>
      <c r="C94" s="14">
        <v>-18111090.9144</v>
      </c>
      <c r="D94" s="9">
        <f t="shared" si="279"/>
        <v>24141123.656500001</v>
      </c>
      <c r="E94" s="14">
        <v>8770391.7054999992</v>
      </c>
      <c r="F94" s="14">
        <v>8687183.3047000002</v>
      </c>
      <c r="G94" s="9">
        <f t="shared" si="280"/>
        <v>15370731.951000001</v>
      </c>
      <c r="XFD94" s="29"/>
    </row>
    <row r="95" spans="1:16384" x14ac:dyDescent="0.25">
      <c r="A95" s="10" t="s">
        <v>63</v>
      </c>
      <c r="B95" s="14">
        <v>141580</v>
      </c>
      <c r="C95" s="14">
        <v>-2500</v>
      </c>
      <c r="D95" s="9">
        <f t="shared" si="279"/>
        <v>139080</v>
      </c>
      <c r="E95" s="14">
        <v>139080</v>
      </c>
      <c r="F95" s="14">
        <v>139080</v>
      </c>
      <c r="G95" s="9">
        <f t="shared" si="280"/>
        <v>0</v>
      </c>
      <c r="XFD95" s="29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29"/>
    </row>
    <row r="97" spans="1:7 16384:16384" x14ac:dyDescent="0.25">
      <c r="A97" s="10" t="s">
        <v>61</v>
      </c>
      <c r="B97" s="14">
        <v>19264011.68</v>
      </c>
      <c r="C97" s="14">
        <v>13027614.8781</v>
      </c>
      <c r="D97" s="9">
        <f t="shared" si="279"/>
        <v>32291626.5581</v>
      </c>
      <c r="E97" s="14">
        <v>18246739.158</v>
      </c>
      <c r="F97" s="14">
        <v>18246739.158</v>
      </c>
      <c r="G97" s="9">
        <f t="shared" si="280"/>
        <v>14044887.4001</v>
      </c>
      <c r="XFD97" s="29"/>
    </row>
    <row r="98" spans="1:7 16384:16384" x14ac:dyDescent="0.25">
      <c r="A98" s="11" t="s">
        <v>60</v>
      </c>
      <c r="B98" s="14">
        <v>21586672.208700001</v>
      </c>
      <c r="C98" s="14">
        <v>-3671271.8769</v>
      </c>
      <c r="D98" s="9">
        <f t="shared" si="279"/>
        <v>17915400.331800003</v>
      </c>
      <c r="E98" s="14">
        <v>61745.643199999999</v>
      </c>
      <c r="F98" s="14">
        <v>48620.283199999998</v>
      </c>
      <c r="G98" s="9">
        <f t="shared" si="280"/>
        <v>17853654.688600004</v>
      </c>
      <c r="XFD98" s="29"/>
    </row>
    <row r="99" spans="1:7 16384:16384" x14ac:dyDescent="0.25">
      <c r="A99" s="10" t="s">
        <v>59</v>
      </c>
      <c r="B99" s="14">
        <v>7033796.9720000001</v>
      </c>
      <c r="C99" s="14">
        <v>6828394.9948000005</v>
      </c>
      <c r="D99" s="9">
        <f t="shared" si="279"/>
        <v>13862191.966800001</v>
      </c>
      <c r="E99" s="14">
        <v>1184793.93</v>
      </c>
      <c r="F99" s="14">
        <v>1184793.93</v>
      </c>
      <c r="G99" s="9">
        <f t="shared" si="280"/>
        <v>12677398.036800001</v>
      </c>
      <c r="XFD99" s="29"/>
    </row>
    <row r="100" spans="1:7 16384:16384" x14ac:dyDescent="0.25">
      <c r="A100" s="10" t="s">
        <v>58</v>
      </c>
      <c r="B100" s="14">
        <v>3754465.22</v>
      </c>
      <c r="C100" s="14">
        <v>-3638655.74</v>
      </c>
      <c r="D100" s="9">
        <f t="shared" si="279"/>
        <v>115809.47999999998</v>
      </c>
      <c r="E100" s="14">
        <v>18224.419999999998</v>
      </c>
      <c r="F100" s="14">
        <v>18224.419999999998</v>
      </c>
      <c r="G100" s="9">
        <f t="shared" si="280"/>
        <v>97585.059999999983</v>
      </c>
      <c r="XFD100" s="29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29"/>
    </row>
    <row r="102" spans="1:7 16384:16384" x14ac:dyDescent="0.25">
      <c r="A102" s="10" t="s">
        <v>56</v>
      </c>
      <c r="B102" s="14">
        <v>9190554.2192000002</v>
      </c>
      <c r="C102" s="14">
        <v>-2159663.4561999999</v>
      </c>
      <c r="D102" s="9">
        <f t="shared" si="279"/>
        <v>7030890.7630000003</v>
      </c>
      <c r="E102" s="14">
        <v>2346149.1839999999</v>
      </c>
      <c r="F102" s="14">
        <v>2346149.1839999999</v>
      </c>
      <c r="G102" s="9">
        <f t="shared" si="280"/>
        <v>4684741.5789999999</v>
      </c>
      <c r="XFD102" s="29"/>
    </row>
    <row r="103" spans="1:7 16384:16384" x14ac:dyDescent="0.25">
      <c r="A103" s="12" t="s">
        <v>55</v>
      </c>
      <c r="B103" s="14">
        <f>SUM(B104:B112)</f>
        <v>228119739.21079999</v>
      </c>
      <c r="C103" s="14">
        <f t="shared" ref="C103:G103" si="282">SUM(C104:C112)</f>
        <v>49130825.526600003</v>
      </c>
      <c r="D103" s="14">
        <f t="shared" si="282"/>
        <v>277250564.7374</v>
      </c>
      <c r="E103" s="14">
        <f t="shared" si="282"/>
        <v>29966936.681900002</v>
      </c>
      <c r="F103" s="14">
        <f t="shared" si="282"/>
        <v>26256206.661899999</v>
      </c>
      <c r="G103" s="14">
        <f t="shared" si="282"/>
        <v>247283628.0555</v>
      </c>
    </row>
    <row r="104" spans="1:7 16384:16384" x14ac:dyDescent="0.25">
      <c r="A104" s="10" t="s">
        <v>54</v>
      </c>
      <c r="B104" s="14">
        <v>63637267.932300001</v>
      </c>
      <c r="C104" s="14">
        <v>4096377.2960000001</v>
      </c>
      <c r="D104" s="9">
        <f t="shared" si="279"/>
        <v>67733645.228300005</v>
      </c>
      <c r="E104" s="14">
        <v>13075882.465500001</v>
      </c>
      <c r="F104" s="14">
        <v>13075882.465500001</v>
      </c>
      <c r="G104" s="9">
        <f t="shared" si="280"/>
        <v>54657762.762800008</v>
      </c>
      <c r="XFD104" s="30"/>
    </row>
    <row r="105" spans="1:7 16384:16384" x14ac:dyDescent="0.25">
      <c r="A105" s="10" t="s">
        <v>53</v>
      </c>
      <c r="B105" s="14">
        <v>6232050.96</v>
      </c>
      <c r="C105" s="14">
        <v>-5077817.2516000001</v>
      </c>
      <c r="D105" s="9">
        <f t="shared" si="279"/>
        <v>1154233.7083999999</v>
      </c>
      <c r="E105" s="14">
        <v>100702.19</v>
      </c>
      <c r="F105" s="14">
        <v>100702.19</v>
      </c>
      <c r="G105" s="9">
        <f t="shared" si="280"/>
        <v>1053531.5183999999</v>
      </c>
      <c r="XFD105" s="30"/>
    </row>
    <row r="106" spans="1:7 16384:16384" x14ac:dyDescent="0.25">
      <c r="A106" s="10" t="s">
        <v>52</v>
      </c>
      <c r="B106" s="14">
        <v>55228621.404200003</v>
      </c>
      <c r="C106" s="14">
        <v>-8384293.0804000003</v>
      </c>
      <c r="D106" s="9">
        <f t="shared" si="279"/>
        <v>46844328.323800005</v>
      </c>
      <c r="E106" s="14">
        <v>6191609.1500000004</v>
      </c>
      <c r="F106" s="14">
        <v>4325889.08</v>
      </c>
      <c r="G106" s="9">
        <f t="shared" si="280"/>
        <v>40652719.173800007</v>
      </c>
      <c r="XFD106" s="30"/>
    </row>
    <row r="107" spans="1:7 16384:16384" x14ac:dyDescent="0.25">
      <c r="A107" s="10" t="s">
        <v>51</v>
      </c>
      <c r="B107" s="14">
        <v>2827652.76</v>
      </c>
      <c r="C107" s="14">
        <v>401877.76000000001</v>
      </c>
      <c r="D107" s="9">
        <f t="shared" si="279"/>
        <v>3229530.5199999996</v>
      </c>
      <c r="E107" s="14">
        <v>28719.83</v>
      </c>
      <c r="F107" s="14">
        <v>28719.83</v>
      </c>
      <c r="G107" s="9">
        <f t="shared" si="280"/>
        <v>3200810.6899999995</v>
      </c>
      <c r="XFD107" s="30"/>
    </row>
    <row r="108" spans="1:7 16384:16384" x14ac:dyDescent="0.25">
      <c r="A108" s="10" t="s">
        <v>50</v>
      </c>
      <c r="B108" s="14">
        <v>40096855.6897</v>
      </c>
      <c r="C108" s="14">
        <v>2686181.1864</v>
      </c>
      <c r="D108" s="9">
        <f t="shared" si="279"/>
        <v>42783036.876100004</v>
      </c>
      <c r="E108" s="14">
        <v>9327592.3364000004</v>
      </c>
      <c r="F108" s="14">
        <v>7763498.9364</v>
      </c>
      <c r="G108" s="9">
        <f t="shared" si="280"/>
        <v>33455444.539700001</v>
      </c>
      <c r="XFD108" s="30"/>
    </row>
    <row r="109" spans="1:7 16384:16384" x14ac:dyDescent="0.25">
      <c r="A109" s="10" t="s">
        <v>49</v>
      </c>
      <c r="B109" s="14">
        <v>2020719</v>
      </c>
      <c r="C109" s="14">
        <v>-1940622</v>
      </c>
      <c r="D109" s="9">
        <f t="shared" si="279"/>
        <v>80097</v>
      </c>
      <c r="E109" s="14">
        <v>20096</v>
      </c>
      <c r="F109" s="14">
        <v>20096</v>
      </c>
      <c r="G109" s="9">
        <f t="shared" si="280"/>
        <v>60001</v>
      </c>
      <c r="XFD109" s="30"/>
    </row>
    <row r="110" spans="1:7 16384:16384" x14ac:dyDescent="0.25">
      <c r="A110" s="10" t="s">
        <v>48</v>
      </c>
      <c r="B110" s="14">
        <v>9570980.3599999994</v>
      </c>
      <c r="C110" s="14">
        <v>-9353494.2699999996</v>
      </c>
      <c r="D110" s="9">
        <f t="shared" si="279"/>
        <v>217486.08999999985</v>
      </c>
      <c r="E110" s="14">
        <v>24540.5</v>
      </c>
      <c r="F110" s="14">
        <v>24540.5</v>
      </c>
      <c r="G110" s="9">
        <f t="shared" si="280"/>
        <v>192945.58999999985</v>
      </c>
      <c r="XFD110" s="30"/>
    </row>
    <row r="111" spans="1:7 16384:16384" x14ac:dyDescent="0.25">
      <c r="A111" s="10" t="s">
        <v>47</v>
      </c>
      <c r="B111" s="14">
        <v>5272755.09</v>
      </c>
      <c r="C111" s="14">
        <v>-5167506.09</v>
      </c>
      <c r="D111" s="9">
        <f t="shared" si="279"/>
        <v>105249</v>
      </c>
      <c r="E111" s="14">
        <v>24605.01</v>
      </c>
      <c r="F111" s="14">
        <v>24605.01</v>
      </c>
      <c r="G111" s="9">
        <f t="shared" si="280"/>
        <v>80643.990000000005</v>
      </c>
      <c r="XFD111" s="30"/>
    </row>
    <row r="112" spans="1:7 16384:16384" x14ac:dyDescent="0.25">
      <c r="A112" s="10" t="s">
        <v>46</v>
      </c>
      <c r="B112" s="14">
        <v>43232836.014600001</v>
      </c>
      <c r="C112" s="14">
        <v>71870121.976199999</v>
      </c>
      <c r="D112" s="9">
        <f t="shared" si="279"/>
        <v>115102957.99079999</v>
      </c>
      <c r="E112" s="14">
        <v>1173189.2</v>
      </c>
      <c r="F112" s="14">
        <v>892272.65</v>
      </c>
      <c r="G112" s="9">
        <f t="shared" si="280"/>
        <v>113929768.79079999</v>
      </c>
      <c r="XFD112" s="30"/>
    </row>
    <row r="113" spans="1:16384" x14ac:dyDescent="0.25">
      <c r="A113" s="12" t="s">
        <v>45</v>
      </c>
      <c r="B113" s="14">
        <f>SUM(B114:B122)</f>
        <v>2004870.1731</v>
      </c>
      <c r="C113" s="14">
        <f t="shared" ref="C113:G113" si="283">SUM(C114:C122)</f>
        <v>659950.31000000006</v>
      </c>
      <c r="D113" s="14">
        <f t="shared" si="283"/>
        <v>2664820.4830999998</v>
      </c>
      <c r="E113" s="14">
        <f t="shared" si="283"/>
        <v>340359.01</v>
      </c>
      <c r="F113" s="14">
        <f t="shared" si="283"/>
        <v>340359.01</v>
      </c>
      <c r="G113" s="14">
        <f t="shared" si="283"/>
        <v>2324461.4731000001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  <c r="XFD114" s="31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31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31"/>
    </row>
    <row r="117" spans="1:16384" x14ac:dyDescent="0.25">
      <c r="A117" s="10" t="s">
        <v>41</v>
      </c>
      <c r="B117" s="14">
        <v>2004870.1731</v>
      </c>
      <c r="C117" s="14">
        <v>659950.31000000006</v>
      </c>
      <c r="D117" s="9">
        <f t="shared" si="279"/>
        <v>2664820.4830999998</v>
      </c>
      <c r="E117" s="14">
        <v>340359.01</v>
      </c>
      <c r="F117" s="14">
        <v>340359.01</v>
      </c>
      <c r="G117" s="9">
        <f t="shared" si="280"/>
        <v>2324461.4731000001</v>
      </c>
      <c r="XFD117" s="31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31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31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31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31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31"/>
    </row>
    <row r="123" spans="1:16384" x14ac:dyDescent="0.25">
      <c r="A123" s="12" t="s">
        <v>35</v>
      </c>
      <c r="B123" s="14">
        <f>SUM(B124:B132)</f>
        <v>7781706.0948999999</v>
      </c>
      <c r="C123" s="14">
        <f t="shared" ref="C123:G123" si="284">SUM(C124:C132)</f>
        <v>-695933.05009999999</v>
      </c>
      <c r="D123" s="14">
        <f t="shared" si="284"/>
        <v>7085773.0448000003</v>
      </c>
      <c r="E123" s="14">
        <f t="shared" si="284"/>
        <v>0</v>
      </c>
      <c r="F123" s="14">
        <f t="shared" si="284"/>
        <v>0</v>
      </c>
      <c r="G123" s="14">
        <f t="shared" si="284"/>
        <v>7085773.0448000003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3930381.1458999999</v>
      </c>
      <c r="C124" s="14">
        <v>-695933.05009999999</v>
      </c>
      <c r="D124" s="9">
        <f t="shared" si="279"/>
        <v>3234448.0957999998</v>
      </c>
      <c r="E124" s="14">
        <v>0</v>
      </c>
      <c r="F124" s="14">
        <v>0</v>
      </c>
      <c r="G124" s="9">
        <f t="shared" si="280"/>
        <v>3234448.0957999998</v>
      </c>
      <c r="XFD124" s="32"/>
    </row>
    <row r="125" spans="1:16384" x14ac:dyDescent="0.25">
      <c r="A125" s="10" t="s">
        <v>33</v>
      </c>
      <c r="B125" s="14">
        <v>0</v>
      </c>
      <c r="C125" s="14">
        <v>0</v>
      </c>
      <c r="D125" s="9">
        <f t="shared" si="279"/>
        <v>0</v>
      </c>
      <c r="E125" s="14">
        <v>0</v>
      </c>
      <c r="F125" s="14">
        <v>0</v>
      </c>
      <c r="G125" s="9">
        <f t="shared" si="280"/>
        <v>0</v>
      </c>
      <c r="XFD125" s="32"/>
    </row>
    <row r="126" spans="1:16384" x14ac:dyDescent="0.25">
      <c r="A126" s="10" t="s">
        <v>32</v>
      </c>
      <c r="B126" s="14">
        <v>3851324.949</v>
      </c>
      <c r="C126" s="14">
        <v>0</v>
      </c>
      <c r="D126" s="9">
        <f t="shared" si="279"/>
        <v>3851324.949</v>
      </c>
      <c r="E126" s="14">
        <v>0</v>
      </c>
      <c r="F126" s="14">
        <v>0</v>
      </c>
      <c r="G126" s="9">
        <f t="shared" si="280"/>
        <v>3851324.949</v>
      </c>
      <c r="XFD126" s="32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32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32"/>
    </row>
    <row r="129" spans="1:7 16384:16384" x14ac:dyDescent="0.25">
      <c r="A129" s="10" t="s">
        <v>29</v>
      </c>
      <c r="B129" s="14">
        <v>0</v>
      </c>
      <c r="C129" s="14">
        <v>0</v>
      </c>
      <c r="D129" s="9">
        <f t="shared" si="279"/>
        <v>0</v>
      </c>
      <c r="E129" s="14">
        <v>0</v>
      </c>
      <c r="F129" s="14">
        <v>0</v>
      </c>
      <c r="G129" s="9">
        <f t="shared" si="280"/>
        <v>0</v>
      </c>
      <c r="XFD129" s="32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32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32"/>
    </row>
    <row r="132" spans="1:7 16384:16384" x14ac:dyDescent="0.25">
      <c r="A132" s="10" t="s">
        <v>26</v>
      </c>
      <c r="B132" s="14">
        <v>0</v>
      </c>
      <c r="C132" s="14">
        <v>0</v>
      </c>
      <c r="D132" s="9">
        <f t="shared" si="279"/>
        <v>0</v>
      </c>
      <c r="E132" s="14">
        <v>0</v>
      </c>
      <c r="F132" s="14">
        <v>0</v>
      </c>
      <c r="G132" s="9">
        <f t="shared" si="280"/>
        <v>0</v>
      </c>
      <c r="XFD132" s="32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8820306.9900000002</v>
      </c>
      <c r="D133" s="14">
        <f t="shared" si="541"/>
        <v>48320306.990000002</v>
      </c>
      <c r="E133" s="14">
        <f t="shared" si="541"/>
        <v>8820306.9900000002</v>
      </c>
      <c r="F133" s="14">
        <f t="shared" si="541"/>
        <v>8820306.9900000002</v>
      </c>
      <c r="G133" s="14">
        <f t="shared" si="541"/>
        <v>39500000</v>
      </c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33"/>
    </row>
    <row r="135" spans="1:7 16384:16384" x14ac:dyDescent="0.25">
      <c r="A135" s="10" t="s">
        <v>23</v>
      </c>
      <c r="B135" s="14">
        <v>39500000</v>
      </c>
      <c r="C135" s="14">
        <v>8820306.9900000002</v>
      </c>
      <c r="D135" s="9">
        <f t="shared" si="279"/>
        <v>48320306.990000002</v>
      </c>
      <c r="E135" s="14">
        <v>8820306.9900000002</v>
      </c>
      <c r="F135" s="14">
        <v>8820306.9900000002</v>
      </c>
      <c r="G135" s="9">
        <f t="shared" si="280"/>
        <v>39500000</v>
      </c>
      <c r="XFD135" s="33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33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34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34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34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34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34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34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34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35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35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35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36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36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36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36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36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36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36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3414980477.2467995</v>
      </c>
      <c r="C159" s="5">
        <f t="shared" ref="C159:F159" si="547">C9+C84</f>
        <v>491676017.13960004</v>
      </c>
      <c r="D159" s="5">
        <f t="shared" si="547"/>
        <v>3906656494.3864002</v>
      </c>
      <c r="E159" s="5">
        <f t="shared" si="547"/>
        <v>936034987.91480005</v>
      </c>
      <c r="F159" s="5">
        <f t="shared" si="547"/>
        <v>796376203.00399995</v>
      </c>
      <c r="G159" s="5">
        <f>G9+G84</f>
        <v>2970621506.4715996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9:G84 C85:XFC85 C86:G122 C123:XFD123 C124:G159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Fredy Tomas Avila Santander</cp:lastModifiedBy>
  <cp:lastPrinted>2019-04-15T18:16:39Z</cp:lastPrinted>
  <dcterms:created xsi:type="dcterms:W3CDTF">2019-04-09T18:45:39Z</dcterms:created>
  <dcterms:modified xsi:type="dcterms:W3CDTF">2023-04-25T18:16:21Z</dcterms:modified>
</cp:coreProperties>
</file>