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915" windowHeight="8265"/>
  </bookViews>
  <sheets>
    <sheet name="Formato 1 ESFD" sheetId="1" r:id="rId1"/>
  </sheets>
  <calcPr calcId="145621"/>
</workbook>
</file>

<file path=xl/calcChain.xml><?xml version="1.0" encoding="utf-8"?>
<calcChain xmlns="http://schemas.openxmlformats.org/spreadsheetml/2006/main">
  <c r="E46" i="1" l="1"/>
  <c r="F46" i="1"/>
  <c r="C46" i="1"/>
  <c r="B24" i="1"/>
  <c r="B16" i="1"/>
  <c r="B8" i="1"/>
  <c r="E8" i="1"/>
  <c r="E30" i="1"/>
  <c r="E26" i="1" l="1"/>
  <c r="B59" i="1" l="1"/>
  <c r="E78" i="1" l="1"/>
  <c r="E67" i="1"/>
  <c r="F74" i="1" l="1"/>
  <c r="E74" i="1"/>
  <c r="F67" i="1"/>
  <c r="F62" i="1"/>
  <c r="F78" i="1" s="1"/>
  <c r="E62" i="1"/>
  <c r="C59" i="1"/>
  <c r="F56" i="1"/>
  <c r="E56" i="1"/>
  <c r="F41" i="1"/>
  <c r="E41" i="1"/>
  <c r="C40" i="1"/>
  <c r="B40" i="1"/>
  <c r="F37" i="1"/>
  <c r="E37" i="1"/>
  <c r="C37" i="1"/>
  <c r="B37" i="1"/>
  <c r="F30" i="1"/>
  <c r="C30" i="1"/>
  <c r="B30" i="1"/>
  <c r="F26" i="1"/>
  <c r="C24" i="1"/>
  <c r="F22" i="1"/>
  <c r="E22" i="1"/>
  <c r="F18" i="1"/>
  <c r="E18" i="1"/>
  <c r="C16" i="1"/>
  <c r="F8" i="1"/>
  <c r="C8" i="1"/>
  <c r="E58" i="1" l="1"/>
  <c r="E80" i="1" s="1"/>
  <c r="B46" i="1"/>
  <c r="B61" i="1" s="1"/>
  <c r="C61" i="1"/>
  <c r="F58" i="1"/>
  <c r="F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<sst xmlns="http://schemas.openxmlformats.org/spreadsheetml/2006/main" count="127" uniqueCount="124">
  <si>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</si>
  <si>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</si>
  <si>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</si>
  <si>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</si>
  <si>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</si>
  <si>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</si>
  <si>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</si>
  <si>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</si>
  <si>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</si>
  <si>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</si>
  <si>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</si>
  <si>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</si>
  <si>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</si>
  <si>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</si>
  <si>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</si>
  <si>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</si>
  <si>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</si>
  <si>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</si>
  <si>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</si>
  <si>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</si>
  <si>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</si>
  <si>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</si>
  <si>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</si>
  <si>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</si>
  <si>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</si>
  <si>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</si>
  <si>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</si>
  <si>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</si>
  <si>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</si>
  <si>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</si>
  <si>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</si>
  <si>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</si>
  <si>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</si>
  <si>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</si>
  <si>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</si>
  <si>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</si>
  <si>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</si>
  <si>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</si>
  <si>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</si>
  <si>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</si>
  <si>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</si>
  <si>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</si>
  <si>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</si>
  <si>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</si>
  <si>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</si>
  <si>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</si>
  <si>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</si>
  <si>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</si>
  <si>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</si>
  <si>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</si>
  <si>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</si>
  <si>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</si>
  <si>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</si>
  <si>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</si>
  <si>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</si>
  <si>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</si>
  <si>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</si>
  <si>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</si>
  <si>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</si>
  <si>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</si>
  <si>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</si>
  <si>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</si>
  <si>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</si>
  <si>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</si>
  <si>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</si>
  <si>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</si>
  <si>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</si>
  <si>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</si>
  <si>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</si>
  <si>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</si>
  <si>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</si>
  <si>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</si>
  <si>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</si>
  <si>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</si>
  <si>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</si>
  <si>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</si>
  <si>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</si>
  <si>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</si>
  <si>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</si>
  <si>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</si>
  <si>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</si>
  <si>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</si>
  <si>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</si>
  <si>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</si>
  <si>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</si>
  <si>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</si>
  <si>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</si>
  <si>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</si>
  <si>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</si>
  <si>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</si>
  <si>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</si>
  <si>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</si>
  <si>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</si>
  <si>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</si>
  <si>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</si>
  <si>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</si>
  <si>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</si>
  <si>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</si>
  <si>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</si>
  <si>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</si>
  <si>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</si>
  <si>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</si>
  <si>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</si>
  <si>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</si>
  <si>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</si>
  <si>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</si>
  <si>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</si>
  <si>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</si>
  <si>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</si>
  <si>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</si>
  <si>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</si>
  <si>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</si>
  <si>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</si>
  <si>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</si>
  <si>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</si>
  <si>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</si>
  <si>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</si>
  <si>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</si>
  <si>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</si>
  <si>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</si>
  <si>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</si>
  <si>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2016</t>
  </si>
  <si>
    <t>Diciembre 2017</t>
  </si>
  <si>
    <t>Al 31 de Diciembre de 2016 y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</si>
</sst>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right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topLeftCell="A40" zoomScale="85" zoomScaleNormal="85" workbookViewId="0">
      <selection activeCell="D5" sqref="D5"/>
    </sheetView>
  </sheetViews>
  <sheetFormatPr baseColWidth="10" defaultRowHeight="15" x14ac:dyDescent="0.25"/>
  <cols>
    <col min="1" max="1" width="46" customWidth="1"/>
    <col min="2" max="3" width="19.42578125" bestFit="1" customWidth="1"/>
    <col min="4" max="4" width="69.7109375" bestFit="1" customWidth="1"/>
    <col min="5" max="6" width="17.5703125" bestFit="1" customWidth="1"/>
    <col min="8" max="8" width="16.42578125" bestFit="1" customWidth="1"/>
  </cols>
  <sheetData>
    <row r="1" spans="1:6" x14ac:dyDescent="0.25">
      <c r="A1" s="33" t="s">
        <v>118</v>
      </c>
      <c r="B1" s="34"/>
      <c r="C1" s="34"/>
      <c r="D1" s="34"/>
      <c r="E1" s="34"/>
      <c r="F1" s="35"/>
    </row>
    <row r="2" spans="1:6" x14ac:dyDescent="0.25">
      <c r="A2" s="36" t="s">
        <v>119</v>
      </c>
      <c r="B2" s="37"/>
      <c r="C2" s="37"/>
      <c r="D2" s="37"/>
      <c r="E2" s="37"/>
      <c r="F2" s="38"/>
    </row>
    <row r="3" spans="1:6" x14ac:dyDescent="0.25">
      <c r="A3" s="36" t="s">
        <v>123</v>
      </c>
      <c r="B3" s="37"/>
      <c r="C3" s="37"/>
      <c r="D3" s="37"/>
      <c r="E3" s="37"/>
      <c r="F3" s="38"/>
    </row>
    <row r="4" spans="1:6" ht="15.75" thickBot="1" x14ac:dyDescent="0.3">
      <c r="A4" s="39" t="s">
        <v>120</v>
      </c>
      <c r="B4" s="40"/>
      <c r="C4" s="40"/>
      <c r="D4" s="40"/>
      <c r="E4" s="40"/>
      <c r="F4" s="41"/>
    </row>
    <row r="5" spans="1:6" s="3" customFormat="1" ht="26.25" thickBot="1" x14ac:dyDescent="0.25">
      <c r="A5" s="1" t="s">
        <v>0</v>
      </c>
      <c r="B5" s="28" t="s">
        <v>122</v>
      </c>
      <c r="C5" s="2" t="s">
        <v>121</v>
      </c>
      <c r="D5" s="2" t="s">
        <v>0</v>
      </c>
      <c r="E5" s="28" t="s">
        <v>122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101405797.83</v>
      </c>
      <c r="C8" s="11">
        <f>SUM(C9:C15)</f>
        <v>130214604.77</v>
      </c>
      <c r="D8" s="9" t="s">
        <v>6</v>
      </c>
      <c r="E8" s="11">
        <f>SUM(E9:E17)</f>
        <v>310558448.36000001</v>
      </c>
      <c r="F8" s="11">
        <f>SUM(F9:F17)</f>
        <v>208657462.20000002</v>
      </c>
    </row>
    <row r="9" spans="1:6" s="3" customFormat="1" ht="12.75" x14ac:dyDescent="0.2">
      <c r="A9" s="12" t="s">
        <v>7</v>
      </c>
      <c r="B9" s="13">
        <v>70000</v>
      </c>
      <c r="C9" s="13">
        <v>70000</v>
      </c>
      <c r="D9" s="14" t="s">
        <v>8</v>
      </c>
      <c r="E9" s="13">
        <v>38740391.780000001</v>
      </c>
      <c r="F9" s="13">
        <v>43026304.039999999</v>
      </c>
    </row>
    <row r="10" spans="1:6" s="3" customFormat="1" ht="12.75" x14ac:dyDescent="0.2">
      <c r="A10" s="12" t="s">
        <v>9</v>
      </c>
      <c r="B10" s="13">
        <v>101341298.83</v>
      </c>
      <c r="C10" s="13">
        <v>129110189.95</v>
      </c>
      <c r="D10" s="14" t="s">
        <v>10</v>
      </c>
      <c r="E10" s="13">
        <v>115237035.08</v>
      </c>
      <c r="F10" s="13">
        <v>41187717.450000003</v>
      </c>
    </row>
    <row r="11" spans="1:6" s="3" customFormat="1" ht="12.75" x14ac:dyDescent="0.2">
      <c r="A11" s="12" t="s">
        <v>11</v>
      </c>
      <c r="B11" s="13">
        <v>-5501</v>
      </c>
      <c r="C11" s="13">
        <v>1034414.82</v>
      </c>
      <c r="D11" s="14" t="s">
        <v>12</v>
      </c>
      <c r="E11" s="13">
        <v>45368316.990000002</v>
      </c>
      <c r="F11" s="13">
        <v>32047971.300000001</v>
      </c>
    </row>
    <row r="12" spans="1:6" s="3" customFormat="1" ht="25.5" x14ac:dyDescent="0.2">
      <c r="A12" s="12" t="s">
        <v>13</v>
      </c>
      <c r="B12" s="13">
        <v>0</v>
      </c>
      <c r="C12" s="13">
        <v>0</v>
      </c>
      <c r="D12" s="14" t="s">
        <v>14</v>
      </c>
      <c r="E12" s="13">
        <v>0</v>
      </c>
      <c r="F12" s="1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13">
        <v>1240255</v>
      </c>
      <c r="F13" s="13">
        <v>1188206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13">
        <v>0</v>
      </c>
      <c r="F14" s="1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13">
        <v>83904589.560000002</v>
      </c>
      <c r="F15" s="13">
        <v>73719411.540000007</v>
      </c>
    </row>
    <row r="16" spans="1:6" s="3" customFormat="1" ht="12.75" x14ac:dyDescent="0.2">
      <c r="A16" s="10" t="s">
        <v>21</v>
      </c>
      <c r="B16" s="11">
        <f>SUM(B17:B23)</f>
        <v>2073272628.4399998</v>
      </c>
      <c r="C16" s="11">
        <f>SUM(C17:C23)</f>
        <v>1842835965.7999997</v>
      </c>
      <c r="D16" s="14" t="s">
        <v>22</v>
      </c>
      <c r="E16" s="13">
        <v>0</v>
      </c>
      <c r="F16" s="13">
        <v>0</v>
      </c>
    </row>
    <row r="17" spans="1:6" s="3" customFormat="1" ht="12.75" x14ac:dyDescent="0.2">
      <c r="A17" s="15" t="s">
        <v>23</v>
      </c>
      <c r="B17" s="13">
        <v>2063784972.48</v>
      </c>
      <c r="C17" s="13">
        <v>1786346863.46</v>
      </c>
      <c r="D17" s="14" t="s">
        <v>24</v>
      </c>
      <c r="E17" s="13">
        <v>26067859.949999999</v>
      </c>
      <c r="F17" s="13">
        <v>17487851.870000001</v>
      </c>
    </row>
    <row r="18" spans="1:6" s="3" customFormat="1" ht="12.75" x14ac:dyDescent="0.2">
      <c r="A18" s="15" t="s">
        <v>25</v>
      </c>
      <c r="B18" s="13">
        <v>0.04</v>
      </c>
      <c r="C18" s="13">
        <v>46981700.100000001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13">
        <v>7280527.25</v>
      </c>
      <c r="C19" s="13">
        <v>6789763.0700000003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13">
        <v>243651.1</v>
      </c>
      <c r="C20" s="13">
        <v>563141.09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13">
        <v>0</v>
      </c>
      <c r="C21" s="1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13">
        <v>1963477.57</v>
      </c>
      <c r="C22" s="13">
        <v>2154498.08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13">
        <v>0</v>
      </c>
      <c r="C23" s="1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42023745.189999998</v>
      </c>
      <c r="C24" s="11">
        <f>SUM(C25:C29)</f>
        <v>33050600.290000003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13">
        <v>83646.66</v>
      </c>
      <c r="C25" s="13">
        <v>1110501.76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13">
        <v>41840098.530000001</v>
      </c>
      <c r="C26" s="13">
        <v>31840098.530000001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13">
        <v>0</v>
      </c>
      <c r="C27" s="1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13">
        <v>100000</v>
      </c>
      <c r="C28" s="13">
        <v>100000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1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11">
        <f>SUM(B31:B35)</f>
        <v>0</v>
      </c>
      <c r="C30" s="11">
        <f>SUM(C31:C35)</f>
        <v>0</v>
      </c>
      <c r="D30" s="9" t="s">
        <v>50</v>
      </c>
      <c r="E30" s="11">
        <f>SUM(E31:E36)</f>
        <v>1074742381.6199999</v>
      </c>
      <c r="F30" s="11">
        <f>SUM(F31:F36)</f>
        <v>1136139017.6500001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13">
        <v>1074742381.6199999</v>
      </c>
      <c r="F34" s="13">
        <v>1136139017.6500001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2216702171.46</v>
      </c>
      <c r="C46" s="22">
        <f>SUM(C8,C16,C24,C30,C36,C37,C40)</f>
        <v>2006101170.8599997</v>
      </c>
      <c r="D46" s="9" t="s">
        <v>80</v>
      </c>
      <c r="E46" s="11">
        <f>SUM(E8,E18,E22,E25,E26,E30,E37,E41)</f>
        <v>1385300829.98</v>
      </c>
      <c r="F46" s="11">
        <f>SUM(F8,F18,F22,F25,F26,F30,F37,F41)</f>
        <v>1344796479.8500001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16">
        <v>1138206436.96</v>
      </c>
      <c r="C49" s="16">
        <v>1240531364.7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16">
        <v>2292452529.5999999</v>
      </c>
      <c r="C51" s="16">
        <v>2091324300.97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16">
        <v>1539873452.95</v>
      </c>
      <c r="C52" s="16">
        <v>1402416138.98</v>
      </c>
      <c r="D52" s="14" t="s">
        <v>90</v>
      </c>
      <c r="E52" s="24">
        <v>0</v>
      </c>
      <c r="F52" s="24">
        <v>0</v>
      </c>
    </row>
    <row r="53" spans="1:6" s="3" customFormat="1" ht="25.5" x14ac:dyDescent="0.2">
      <c r="A53" s="15" t="s">
        <v>91</v>
      </c>
      <c r="B53" s="16">
        <v>33712820.600000001</v>
      </c>
      <c r="C53" s="16">
        <v>31264115.940000001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-150413581.65000001</v>
      </c>
      <c r="C54" s="16">
        <v>-65868988.049999997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1385300829.98</v>
      </c>
      <c r="F58" s="11">
        <f>SUM(F46,F56)</f>
        <v>1344796479.8500001</v>
      </c>
    </row>
    <row r="59" spans="1:6" s="3" customFormat="1" ht="12.75" x14ac:dyDescent="0.2">
      <c r="A59" s="7" t="s">
        <v>100</v>
      </c>
      <c r="B59" s="29">
        <f>SUM(B49,B50,B51,B52,B53,B54,B55,B56,B57)</f>
        <v>4853831658.460001</v>
      </c>
      <c r="C59" s="11">
        <f>SUM(C49,C50,C51,C52,C53,C54,C55,C56,C57)</f>
        <v>4699666932.539999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7070533829.920001</v>
      </c>
      <c r="C61" s="22">
        <f>SUM(C46,C59)</f>
        <v>6705768103.3999987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4585570778.6700001</v>
      </c>
      <c r="F62" s="11">
        <f>SUM(F63:F65)</f>
        <v>4585570778.6700001</v>
      </c>
    </row>
    <row r="63" spans="1:6" s="3" customFormat="1" ht="12.75" x14ac:dyDescent="0.2">
      <c r="A63" s="15"/>
      <c r="B63" s="20"/>
      <c r="C63" s="20"/>
      <c r="D63" s="14" t="s">
        <v>104</v>
      </c>
      <c r="E63" s="13">
        <v>4585570778.6700001</v>
      </c>
      <c r="F63" s="1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13">
        <v>0</v>
      </c>
      <c r="F64" s="13">
        <v>0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1099662221.27</v>
      </c>
      <c r="F67" s="11">
        <f>SUM(F68:F72)</f>
        <v>775400844.88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313688619.72000003</v>
      </c>
      <c r="F68" s="13">
        <v>259399143.13999999</v>
      </c>
      <c r="H68" s="30"/>
    </row>
    <row r="69" spans="1:8" s="3" customFormat="1" ht="12.75" x14ac:dyDescent="0.2">
      <c r="A69" s="15"/>
      <c r="B69" s="20"/>
      <c r="C69" s="20"/>
      <c r="D69" s="14" t="s">
        <v>109</v>
      </c>
      <c r="E69" s="31">
        <v>743330155.14999998</v>
      </c>
      <c r="F69" s="13">
        <v>473358255.33999997</v>
      </c>
    </row>
    <row r="70" spans="1:8" s="3" customFormat="1" ht="12.75" x14ac:dyDescent="0.2">
      <c r="A70" s="15"/>
      <c r="B70" s="20"/>
      <c r="C70" s="20"/>
      <c r="D70" s="14" t="s">
        <v>110</v>
      </c>
      <c r="E70" s="13">
        <v>42643446.399999999</v>
      </c>
      <c r="F70" s="1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0</v>
      </c>
      <c r="F71" s="1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30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5685232999.9400005</v>
      </c>
      <c r="F78" s="11">
        <f>SUM(F62,F67,F74)</f>
        <v>5360971623.5500002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2.75" x14ac:dyDescent="0.2">
      <c r="A80" s="15"/>
      <c r="B80" s="20"/>
      <c r="C80" s="20"/>
      <c r="D80" s="9" t="s">
        <v>117</v>
      </c>
      <c r="E80" s="11">
        <f>SUM(E58,E78)</f>
        <v>7070533829.9200001</v>
      </c>
      <c r="F80" s="11">
        <f>SUM(F58,F78)</f>
        <v>6705768103.4000006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2"/>
      <c r="B83" s="32"/>
      <c r="C83" s="32"/>
      <c r="D83" s="32"/>
      <c r="E83" s="32"/>
      <c r="F83" s="32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Paola Ramirez Hernandez</cp:lastModifiedBy>
  <cp:lastPrinted>2017-04-26T00:17:51Z</cp:lastPrinted>
  <dcterms:created xsi:type="dcterms:W3CDTF">2017-04-19T19:31:08Z</dcterms:created>
  <dcterms:modified xsi:type="dcterms:W3CDTF">2018-01-09T20:10:32Z</dcterms:modified>
</cp:coreProperties>
</file>